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firstSheet="1" activeTab="1"/>
  </bookViews>
  <sheets>
    <sheet name="BCDEF6" sheetId="1" state="hidden" r:id="rId1"/>
    <sheet name="社会保险基金支出表" sheetId="2" r:id="rId2"/>
    <sheet name="机关事业养老保险" sheetId="3" r:id="rId3"/>
    <sheet name="失业保险" sheetId="4" r:id="rId4"/>
    <sheet name="医保保险" sheetId="5" r:id="rId5"/>
    <sheet name="生育保险" sheetId="6" r:id="rId6"/>
  </sheets>
  <definedNames/>
  <calcPr fullCalcOnLoad="1"/>
</workbook>
</file>

<file path=xl/sharedStrings.xml><?xml version="1.0" encoding="utf-8"?>
<sst xmlns="http://schemas.openxmlformats.org/spreadsheetml/2006/main" count="220" uniqueCount="142">
  <si>
    <t>单位：万元</t>
  </si>
  <si>
    <t>行次</t>
  </si>
  <si>
    <t>项    目</t>
  </si>
  <si>
    <t>合计</t>
  </si>
  <si>
    <t>机关养老基金</t>
  </si>
  <si>
    <t>失业保险基金</t>
  </si>
  <si>
    <t>医保基金</t>
  </si>
  <si>
    <t>生育基金</t>
  </si>
  <si>
    <t>1</t>
  </si>
  <si>
    <t>4</t>
  </si>
  <si>
    <t>二、利息收入</t>
  </si>
  <si>
    <t>5</t>
  </si>
  <si>
    <t>三、财政补贴收入</t>
  </si>
  <si>
    <t>8</t>
  </si>
  <si>
    <t>9</t>
  </si>
  <si>
    <t>本年收入小计</t>
  </si>
  <si>
    <t>本年收入合计</t>
  </si>
  <si>
    <t>一、基金保险费支出</t>
  </si>
  <si>
    <t>二、其他支出</t>
  </si>
  <si>
    <t>三、转移支出</t>
  </si>
  <si>
    <t>本年支出小计</t>
  </si>
  <si>
    <t>四、补助下级支出</t>
  </si>
  <si>
    <t>五、上解上级支出</t>
  </si>
  <si>
    <t>支出合计</t>
  </si>
  <si>
    <t>六、本年收支结余</t>
  </si>
  <si>
    <t>七、年末滚存结余</t>
  </si>
  <si>
    <t>2016年
执行数</t>
  </si>
  <si>
    <t>2017年
预算数</t>
  </si>
  <si>
    <t>增长率％</t>
  </si>
  <si>
    <t>一、基本养老保险费收入</t>
  </si>
  <si>
    <t>一、基本养老保险费支出</t>
  </si>
  <si>
    <t>2</t>
  </si>
  <si>
    <t>（一）单位缴纳</t>
  </si>
  <si>
    <t>二、医疗补助金支出</t>
  </si>
  <si>
    <t>3</t>
  </si>
  <si>
    <t>1.机关单位</t>
  </si>
  <si>
    <t>三、丧葬抚恤补助支出</t>
  </si>
  <si>
    <t>2.全额拨款事业单位</t>
  </si>
  <si>
    <t>四、其他支出</t>
  </si>
  <si>
    <t>3.非全额拨款事业单位</t>
  </si>
  <si>
    <t>五、转移支出</t>
  </si>
  <si>
    <t>6</t>
  </si>
  <si>
    <t>（二）个人缴纳</t>
  </si>
  <si>
    <t>六、补发养老金支出</t>
  </si>
  <si>
    <t>7</t>
  </si>
  <si>
    <t>10</t>
  </si>
  <si>
    <t>二、补缴养老保险费收入</t>
  </si>
  <si>
    <t>11</t>
  </si>
  <si>
    <t>三、利息收入</t>
  </si>
  <si>
    <t>12</t>
  </si>
  <si>
    <t>四、财政补贴收入</t>
  </si>
  <si>
    <t>13</t>
  </si>
  <si>
    <t xml:space="preserve"> 其中：本级财政补贴收入</t>
  </si>
  <si>
    <t>14</t>
  </si>
  <si>
    <t>五、其他收入</t>
  </si>
  <si>
    <t>15</t>
  </si>
  <si>
    <t>六、转移收入</t>
  </si>
  <si>
    <t>16</t>
  </si>
  <si>
    <t>17</t>
  </si>
  <si>
    <t>七、上级补助收入</t>
  </si>
  <si>
    <t>六、补助下级支出</t>
  </si>
  <si>
    <t>18</t>
  </si>
  <si>
    <t>八、下级上解收入</t>
  </si>
  <si>
    <t>七、上解上级支出</t>
  </si>
  <si>
    <t>19</t>
  </si>
  <si>
    <t>本年支出合计</t>
  </si>
  <si>
    <t>20</t>
  </si>
  <si>
    <t>九、上年结余</t>
  </si>
  <si>
    <t>八、本年收支结余</t>
  </si>
  <si>
    <t>21</t>
  </si>
  <si>
    <t>九、年末滚存结余</t>
  </si>
  <si>
    <t>22</t>
  </si>
  <si>
    <t>总    计</t>
  </si>
  <si>
    <t>总   计</t>
  </si>
  <si>
    <t xml:space="preserve"> 单位：万元</t>
  </si>
  <si>
    <t>项  目</t>
  </si>
  <si>
    <t>2016年   执行数</t>
  </si>
  <si>
    <t>项目</t>
  </si>
  <si>
    <t>一、单位缴费</t>
  </si>
  <si>
    <t>一、失业保险金支出</t>
  </si>
  <si>
    <t>(一)企业</t>
  </si>
  <si>
    <t>(二)事业单位</t>
  </si>
  <si>
    <t>三、丧葬补助和抚恤金支出</t>
  </si>
  <si>
    <t>(三)其他单位</t>
  </si>
  <si>
    <t>四、职业培训补贴支出</t>
  </si>
  <si>
    <t>二、个人缴费</t>
  </si>
  <si>
    <t>五、职业介绍补贴支出</t>
  </si>
  <si>
    <t>六、稳定岗位补贴支出</t>
  </si>
  <si>
    <t>七、其他费用支出</t>
  </si>
  <si>
    <t>八、其他支出</t>
  </si>
  <si>
    <t>九、转移支出</t>
  </si>
  <si>
    <t>七、收入小计</t>
  </si>
  <si>
    <t>十、本年支出小计</t>
  </si>
  <si>
    <t>八、上级补助收入</t>
  </si>
  <si>
    <t>十一、补助下级支出</t>
  </si>
  <si>
    <t>九、下级上解收入</t>
  </si>
  <si>
    <t xml:space="preserve">十二、上解上级支出 </t>
  </si>
  <si>
    <t>十一、收入合计</t>
  </si>
  <si>
    <t>十三、支出合计</t>
  </si>
  <si>
    <t>十三、上年结余</t>
  </si>
  <si>
    <t>十四、当年收支结余</t>
  </si>
  <si>
    <t xml:space="preserve">十五、年末滚存结余 </t>
  </si>
  <si>
    <t>十四、总计</t>
  </si>
  <si>
    <t>十六、总计</t>
  </si>
  <si>
    <t>2016年执行数</t>
  </si>
  <si>
    <t>2017年预算数</t>
  </si>
  <si>
    <t>小计</t>
  </si>
  <si>
    <t>基本医疗保险统筹基金</t>
  </si>
  <si>
    <t>医疗保险个人账户基金</t>
  </si>
  <si>
    <t>单建统筹基金</t>
  </si>
  <si>
    <t>一、基本医疗保险费收入</t>
  </si>
  <si>
    <t>四、其他收入</t>
  </si>
  <si>
    <t>五、转移收入</t>
  </si>
  <si>
    <t>六、本年收入小计</t>
  </si>
  <si>
    <t>九、本年收入合计</t>
  </si>
  <si>
    <t>十、上年结余</t>
  </si>
  <si>
    <t>一、基本医疗保险待遇支出</t>
  </si>
  <si>
    <t xml:space="preserve">  其中：1.住院支出</t>
  </si>
  <si>
    <t>　　  　2.门诊支出</t>
  </si>
  <si>
    <t>四、本年支出小计</t>
  </si>
  <si>
    <t>五、补助下级支出</t>
  </si>
  <si>
    <t>六、上解上级支出</t>
  </si>
  <si>
    <t>七、本年支出合计</t>
  </si>
  <si>
    <t>九、应付未付医疗款</t>
  </si>
  <si>
    <t>十、年末银行存款</t>
  </si>
  <si>
    <t>十一、基金实际结余</t>
  </si>
  <si>
    <t>单位: 万元</t>
  </si>
  <si>
    <t>增长率%</t>
  </si>
  <si>
    <t>一、生育保险费收入</t>
  </si>
  <si>
    <t>一、医疗费用支出</t>
  </si>
  <si>
    <t>二、生育津贴支出</t>
  </si>
  <si>
    <t>三、其他支出</t>
  </si>
  <si>
    <t>四、转移支出</t>
  </si>
  <si>
    <t>五、本年支出小计</t>
  </si>
  <si>
    <t>八、本年支出合计</t>
  </si>
  <si>
    <t>九、本年收支结余</t>
  </si>
  <si>
    <t>十、年末滚存结余</t>
  </si>
  <si>
    <t>双清区2017年机关事业单位基本养老保险基金收支预算表</t>
  </si>
  <si>
    <t>双清区2017年失业保险基金收支预算表</t>
  </si>
  <si>
    <t>双清区2017年城镇职工基本医疗保险基金收支预算表</t>
  </si>
  <si>
    <t>双清区2017年生育保险基金收支预算表</t>
  </si>
  <si>
    <t>双清区2017年社会保险基金支出预算表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</si>
</sst>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.00_ ;\-#,##0.00"/>
    <numFmt numFmtId="179" formatCode="0_ "/>
    <numFmt numFmtId="180" formatCode="yyyy&quot;年&quot;m&quot;月&quot;d&quot;日&quot;;@"/>
    <numFmt numFmtId="181" formatCode="0.00_ "/>
    <numFmt numFmtId="182" formatCode="#,##0.00_ ;\-#,##0.00;;"/>
    <numFmt numFmtId="183" formatCode="#,##0.00_ "/>
    <numFmt numFmtId="184" formatCode="#,##0_);[Red]\(#,##0\)"/>
    <numFmt numFmtId="185" formatCode="#,##0_ "/>
  </numFmts>
  <fonts count="43">
    <font>
      <sz val="12"/>
      <name val="宋体"/>
      <family val="0"/>
    </font>
    <font>
      <sz val="18"/>
      <name val="黑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_GB2312"/>
      <family val="0"/>
    </font>
    <font>
      <sz val="12"/>
      <color indexed="63"/>
      <name val="宋体"/>
      <family val="0"/>
    </font>
    <font>
      <b/>
      <sz val="12"/>
      <name val="宋体_GB2312"/>
      <family val="0"/>
    </font>
    <font>
      <b/>
      <sz val="12"/>
      <color indexed="63"/>
      <name val="宋体"/>
      <family val="0"/>
    </font>
    <font>
      <sz val="18"/>
      <color indexed="8"/>
      <name val="黑体"/>
      <family val="0"/>
    </font>
    <font>
      <sz val="12"/>
      <color indexed="8"/>
      <name val="宋体_GB2312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u val="single"/>
      <sz val="9"/>
      <color indexed="12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6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7" fontId="2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7" applyNumberFormat="0" applyAlignment="0" applyProtection="0"/>
    <xf numFmtId="0" fontId="22" fillId="17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31" fillId="16" borderId="10" applyNumberFormat="0" applyAlignment="0" applyProtection="0"/>
    <xf numFmtId="0" fontId="28" fillId="7" borderId="7" applyNumberFormat="0" applyAlignment="0" applyProtection="0"/>
    <xf numFmtId="0" fontId="41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11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left" vertical="center"/>
      <protection/>
    </xf>
    <xf numFmtId="177" fontId="0" fillId="0" borderId="13" xfId="0" applyNumberFormat="1" applyFill="1" applyBorder="1" applyAlignment="1" applyProtection="1">
      <alignment horizontal="right" vertical="center"/>
      <protection/>
    </xf>
    <xf numFmtId="178" fontId="0" fillId="0" borderId="13" xfId="0" applyNumberForma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4" fontId="0" fillId="0" borderId="14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left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179" fontId="3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79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8" fillId="0" borderId="0" xfId="52" applyFont="1" applyAlignment="1">
      <alignment vertical="center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181" fontId="8" fillId="0" borderId="13" xfId="52" applyNumberFormat="1" applyFont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/>
      <protection/>
    </xf>
    <xf numFmtId="0" fontId="8" fillId="0" borderId="18" xfId="52" applyFont="1" applyBorder="1" applyAlignment="1">
      <alignment horizontal="justify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179" fontId="8" fillId="0" borderId="18" xfId="52" applyNumberFormat="1" applyFont="1" applyBorder="1" applyAlignment="1">
      <alignment vertical="center"/>
      <protection/>
    </xf>
    <xf numFmtId="177" fontId="9" fillId="0" borderId="19" xfId="0" applyNumberFormat="1" applyFont="1" applyBorder="1" applyAlignment="1">
      <alignment horizontal="center" vertical="center"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justify" vertical="center" wrapText="1"/>
      <protection/>
    </xf>
    <xf numFmtId="177" fontId="9" fillId="0" borderId="19" xfId="0" applyNumberFormat="1" applyFont="1" applyBorder="1" applyAlignment="1">
      <alignment horizontal="center" vertical="center" wrapText="1"/>
    </xf>
    <xf numFmtId="0" fontId="8" fillId="0" borderId="21" xfId="52" applyFont="1" applyFill="1" applyBorder="1" applyAlignment="1">
      <alignment horizontal="justify" vertical="center" wrapText="1"/>
      <protection/>
    </xf>
    <xf numFmtId="0" fontId="10" fillId="0" borderId="13" xfId="52" applyFont="1" applyFill="1" applyBorder="1" applyAlignment="1">
      <alignment horizontal="left" vertical="center" wrapText="1"/>
      <protection/>
    </xf>
    <xf numFmtId="177" fontId="9" fillId="0" borderId="20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0" fontId="8" fillId="0" borderId="13" xfId="52" applyFont="1" applyBorder="1" applyAlignment="1">
      <alignment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3" xfId="52" applyFont="1" applyBorder="1" applyAlignment="1">
      <alignment vertical="center"/>
      <protection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3" xfId="52" applyFont="1" applyBorder="1" applyAlignment="1">
      <alignment horizontal="justify" vertical="center" wrapText="1"/>
      <protection/>
    </xf>
    <xf numFmtId="177" fontId="11" fillId="0" borderId="15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81" fontId="9" fillId="0" borderId="19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 wrapText="1"/>
    </xf>
    <xf numFmtId="0" fontId="13" fillId="0" borderId="24" xfId="53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0" fontId="13" fillId="0" borderId="25" xfId="53" applyFont="1" applyBorder="1" applyAlignment="1">
      <alignment horizontal="center" vertical="center"/>
      <protection/>
    </xf>
    <xf numFmtId="0" fontId="8" fillId="0" borderId="26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left" vertical="center"/>
      <protection/>
    </xf>
    <xf numFmtId="182" fontId="14" fillId="0" borderId="15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3" fontId="9" fillId="0" borderId="23" xfId="0" applyNumberFormat="1" applyFont="1" applyBorder="1" applyAlignment="1">
      <alignment horizontal="center" vertical="center"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left" vertical="center" indent="1"/>
      <protection/>
    </xf>
    <xf numFmtId="182" fontId="14" fillId="24" borderId="19" xfId="0" applyNumberFormat="1" applyFont="1" applyFill="1" applyBorder="1" applyAlignment="1">
      <alignment horizontal="right" vertical="center"/>
    </xf>
    <xf numFmtId="4" fontId="9" fillId="0" borderId="20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8" fillId="0" borderId="13" xfId="54" applyFont="1" applyFill="1" applyBorder="1" applyAlignment="1">
      <alignment vertical="center"/>
      <protection/>
    </xf>
    <xf numFmtId="3" fontId="9" fillId="0" borderId="20" xfId="0" applyNumberFormat="1" applyFont="1" applyBorder="1" applyAlignment="1">
      <alignment horizontal="center" vertical="center"/>
    </xf>
    <xf numFmtId="0" fontId="10" fillId="0" borderId="13" xfId="54" applyFont="1" applyFill="1" applyBorder="1" applyAlignment="1">
      <alignment horizontal="center" vertical="center"/>
      <protection/>
    </xf>
    <xf numFmtId="0" fontId="8" fillId="0" borderId="13" xfId="54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left" vertical="center"/>
      <protection/>
    </xf>
    <xf numFmtId="184" fontId="8" fillId="0" borderId="13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185" fontId="9" fillId="0" borderId="19" xfId="0" applyNumberFormat="1" applyFont="1" applyBorder="1" applyAlignment="1">
      <alignment horizontal="center" vertical="center"/>
    </xf>
    <xf numFmtId="185" fontId="8" fillId="0" borderId="13" xfId="53" applyNumberFormat="1" applyFont="1" applyFill="1" applyBorder="1" applyAlignment="1">
      <alignment horizontal="center" vertical="center"/>
      <protection/>
    </xf>
    <xf numFmtId="179" fontId="9" fillId="0" borderId="19" xfId="0" applyNumberFormat="1" applyFont="1" applyBorder="1" applyAlignment="1">
      <alignment horizontal="center" vertical="center"/>
    </xf>
    <xf numFmtId="179" fontId="8" fillId="0" borderId="13" xfId="53" applyNumberFormat="1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13" fillId="0" borderId="27" xfId="53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180" fontId="13" fillId="0" borderId="25" xfId="53" applyNumberFormat="1" applyFont="1" applyBorder="1" applyAlignment="1">
      <alignment horizontal="center" vertical="center"/>
      <protection/>
    </xf>
    <xf numFmtId="180" fontId="13" fillId="0" borderId="30" xfId="53" applyNumberFormat="1" applyFont="1" applyBorder="1" applyAlignment="1">
      <alignment horizontal="center" vertical="center"/>
      <protection/>
    </xf>
    <xf numFmtId="180" fontId="13" fillId="0" borderId="31" xfId="53" applyNumberFormat="1" applyFont="1" applyBorder="1" applyAlignment="1">
      <alignment horizontal="center" vertical="center"/>
      <protection/>
    </xf>
    <xf numFmtId="0" fontId="13" fillId="0" borderId="32" xfId="53" applyFont="1" applyBorder="1" applyAlignment="1">
      <alignment horizontal="right" vertical="center"/>
      <protection/>
    </xf>
    <xf numFmtId="0" fontId="8" fillId="0" borderId="12" xfId="53" applyFont="1" applyBorder="1" applyAlignment="1">
      <alignment horizontal="right" vertical="center"/>
      <protection/>
    </xf>
    <xf numFmtId="0" fontId="8" fillId="0" borderId="29" xfId="54" applyFont="1" applyFill="1" applyBorder="1" applyAlignment="1">
      <alignment horizontal="center" vertical="center" wrapText="1"/>
      <protection/>
    </xf>
    <xf numFmtId="0" fontId="8" fillId="0" borderId="33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/>
      <protection/>
    </xf>
    <xf numFmtId="0" fontId="8" fillId="0" borderId="26" xfId="54" applyFont="1" applyFill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177" fontId="8" fillId="0" borderId="0" xfId="52" applyNumberFormat="1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180" fontId="8" fillId="0" borderId="0" xfId="52" applyNumberFormat="1" applyFont="1" applyBorder="1" applyAlignment="1">
      <alignment horizontal="center" vertical="center"/>
      <protection/>
    </xf>
    <xf numFmtId="177" fontId="8" fillId="0" borderId="12" xfId="52" applyNumberFormat="1" applyFont="1" applyBorder="1" applyAlignment="1">
      <alignment horizontal="right" vertical="center"/>
      <protection/>
    </xf>
    <xf numFmtId="0" fontId="8" fillId="0" borderId="12" xfId="52" applyFont="1" applyBorder="1" applyAlignment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14" fontId="0" fillId="0" borderId="12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wrapText="1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</cellXfs>
  <cellStyles count="7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alc Currency (0)" xfId="34"/>
    <cellStyle name="ColLevel_0" xfId="35"/>
    <cellStyle name="gcd" xfId="36"/>
    <cellStyle name="Header1" xfId="37"/>
    <cellStyle name="Header2" xfId="38"/>
    <cellStyle name="no dec" xfId="39"/>
    <cellStyle name="Normal_#10-Headcount" xfId="40"/>
    <cellStyle name="RowLevel_0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2013年市本级政府基金汇总表" xfId="49"/>
    <cellStyle name="差_2013年组市本级政府基金汇总表" xfId="50"/>
    <cellStyle name="常规 3" xfId="51"/>
    <cellStyle name="常规_2014年市本级社会保险基金预算" xfId="52"/>
    <cellStyle name="常规_市本级企业养老保险08年预算" xfId="53"/>
    <cellStyle name="常规_永州市机关事业单位社保处（市本级）" xfId="54"/>
    <cellStyle name="Hyperlink" xfId="55"/>
    <cellStyle name="好" xfId="56"/>
    <cellStyle name="好_2013年市本级政府基金汇总表" xfId="57"/>
    <cellStyle name="好_2013年组市本级政府基金汇总表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普通_97-917" xfId="67"/>
    <cellStyle name="千分位[0]_laroux" xfId="68"/>
    <cellStyle name="千分位_97-917" xfId="69"/>
    <cellStyle name="千位[0]_1" xfId="70"/>
    <cellStyle name="千位_1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未定义" xfId="83"/>
    <cellStyle name="Followed Hyperlink" xfId="84"/>
    <cellStyle name="注释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workbookViewId="0" topLeftCell="A1">
      <selection activeCell="A1" sqref="A1:IV1"/>
    </sheetView>
  </sheetViews>
  <sheetFormatPr defaultColWidth="9.00390625" defaultRowHeight="14.25"/>
  <cols>
    <col min="1" max="1" width="12.375" style="0" customWidth="1"/>
    <col min="2" max="2" width="30.25390625" style="0" customWidth="1"/>
    <col min="3" max="7" width="14.25390625" style="0" customWidth="1"/>
  </cols>
  <sheetData>
    <row r="1" spans="1:7" ht="45" customHeight="1">
      <c r="A1" s="88" t="s">
        <v>141</v>
      </c>
      <c r="B1" s="89"/>
      <c r="C1" s="89"/>
      <c r="D1" s="89"/>
      <c r="E1" s="89"/>
      <c r="F1" s="89"/>
      <c r="G1" s="89"/>
    </row>
    <row r="2" spans="1:7" ht="14.25">
      <c r="A2" s="90" t="s">
        <v>0</v>
      </c>
      <c r="B2" s="91"/>
      <c r="C2" s="91"/>
      <c r="D2" s="91"/>
      <c r="E2" s="91"/>
      <c r="F2" s="91"/>
      <c r="G2" s="91"/>
    </row>
    <row r="3" spans="1:7" ht="24" customHeight="1">
      <c r="A3" s="78" t="s">
        <v>1</v>
      </c>
      <c r="B3" s="79" t="s">
        <v>2</v>
      </c>
      <c r="C3" s="79" t="s">
        <v>3</v>
      </c>
      <c r="D3" s="78" t="s">
        <v>4</v>
      </c>
      <c r="E3" s="78" t="s">
        <v>5</v>
      </c>
      <c r="F3" s="78" t="s">
        <v>6</v>
      </c>
      <c r="G3" s="78" t="s">
        <v>7</v>
      </c>
    </row>
    <row r="4" spans="1:7" ht="27" customHeight="1">
      <c r="A4" s="80">
        <v>1</v>
      </c>
      <c r="B4" s="81" t="s">
        <v>17</v>
      </c>
      <c r="C4" s="82">
        <f aca="true" t="shared" si="0" ref="C4:C12">SUM(D4:G4)</f>
        <v>13808</v>
      </c>
      <c r="D4" s="67">
        <v>9468</v>
      </c>
      <c r="E4" s="84">
        <v>407</v>
      </c>
      <c r="F4" s="85">
        <v>3893</v>
      </c>
      <c r="G4" s="85">
        <v>40</v>
      </c>
    </row>
    <row r="5" spans="1:7" ht="27" customHeight="1">
      <c r="A5" s="80">
        <v>2</v>
      </c>
      <c r="B5" s="81" t="s">
        <v>18</v>
      </c>
      <c r="C5" s="82">
        <f t="shared" si="0"/>
        <v>187</v>
      </c>
      <c r="D5" s="84"/>
      <c r="E5" s="84">
        <v>187</v>
      </c>
      <c r="F5" s="85"/>
      <c r="G5" s="85"/>
    </row>
    <row r="6" spans="1:7" ht="27" customHeight="1">
      <c r="A6" s="80">
        <v>3</v>
      </c>
      <c r="B6" s="81" t="s">
        <v>19</v>
      </c>
      <c r="C6" s="82">
        <f t="shared" si="0"/>
        <v>0</v>
      </c>
      <c r="D6" s="84"/>
      <c r="E6" s="84"/>
      <c r="F6" s="85"/>
      <c r="G6" s="85"/>
    </row>
    <row r="7" spans="1:7" ht="27" customHeight="1">
      <c r="A7" s="80">
        <v>4</v>
      </c>
      <c r="B7" s="83" t="s">
        <v>20</v>
      </c>
      <c r="C7" s="82">
        <f t="shared" si="0"/>
        <v>13995</v>
      </c>
      <c r="D7" s="84">
        <f>SUM(D4:D6)</f>
        <v>9468</v>
      </c>
      <c r="E7" s="84">
        <v>594</v>
      </c>
      <c r="F7" s="85">
        <v>3893</v>
      </c>
      <c r="G7" s="85">
        <v>40</v>
      </c>
    </row>
    <row r="8" spans="1:7" ht="27" customHeight="1">
      <c r="A8" s="80">
        <v>5</v>
      </c>
      <c r="B8" s="81" t="s">
        <v>21</v>
      </c>
      <c r="C8" s="82">
        <f t="shared" si="0"/>
        <v>0</v>
      </c>
      <c r="D8" s="84"/>
      <c r="E8" s="84"/>
      <c r="F8" s="85"/>
      <c r="G8" s="85"/>
    </row>
    <row r="9" spans="1:7" ht="27" customHeight="1">
      <c r="A9" s="80">
        <v>6</v>
      </c>
      <c r="B9" s="81" t="s">
        <v>22</v>
      </c>
      <c r="C9" s="82">
        <f t="shared" si="0"/>
        <v>11</v>
      </c>
      <c r="D9" s="84"/>
      <c r="E9" s="84">
        <v>11</v>
      </c>
      <c r="F9" s="85"/>
      <c r="G9" s="85"/>
    </row>
    <row r="10" spans="1:7" ht="27" customHeight="1">
      <c r="A10" s="80">
        <v>7</v>
      </c>
      <c r="B10" s="83" t="s">
        <v>23</v>
      </c>
      <c r="C10" s="82">
        <f t="shared" si="0"/>
        <v>14006</v>
      </c>
      <c r="D10" s="84">
        <f>SUM(D7:D9)</f>
        <v>9468</v>
      </c>
      <c r="E10" s="84">
        <v>605</v>
      </c>
      <c r="F10" s="85">
        <v>3893</v>
      </c>
      <c r="G10" s="85">
        <v>40</v>
      </c>
    </row>
    <row r="11" spans="1:7" ht="27" customHeight="1">
      <c r="A11" s="80">
        <v>8</v>
      </c>
      <c r="B11" s="81" t="s">
        <v>24</v>
      </c>
      <c r="C11" s="82">
        <f t="shared" si="0"/>
        <v>856</v>
      </c>
      <c r="D11" s="86">
        <v>0</v>
      </c>
      <c r="E11" s="86">
        <v>-291</v>
      </c>
      <c r="F11" s="87">
        <v>1031</v>
      </c>
      <c r="G11" s="87">
        <v>116</v>
      </c>
    </row>
    <row r="12" spans="1:7" ht="27" customHeight="1">
      <c r="A12" s="80">
        <v>9</v>
      </c>
      <c r="B12" s="81" t="s">
        <v>25</v>
      </c>
      <c r="C12" s="82">
        <f t="shared" si="0"/>
        <v>9828</v>
      </c>
      <c r="D12" s="86">
        <v>572</v>
      </c>
      <c r="E12" s="86">
        <v>172</v>
      </c>
      <c r="F12" s="87">
        <v>8487</v>
      </c>
      <c r="G12" s="87">
        <v>597</v>
      </c>
    </row>
    <row r="13" ht="27" customHeight="1"/>
  </sheetData>
  <sheetProtection/>
  <mergeCells count="2">
    <mergeCell ref="A1:G1"/>
    <mergeCell ref="A2:G2"/>
  </mergeCells>
  <printOptions horizontalCentered="1"/>
  <pageMargins left="0.75" right="0.75" top="0.9" bottom="0.98" header="0.51" footer="0.51"/>
  <pageSetup firstPageNumber="404" useFirstPageNumber="1"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9.00390625" defaultRowHeight="14.25"/>
  <cols>
    <col min="1" max="1" width="5.375" style="0" customWidth="1"/>
    <col min="2" max="2" width="23.625" style="0" customWidth="1"/>
    <col min="3" max="3" width="11.875" style="0" customWidth="1"/>
    <col min="4" max="4" width="10.375" style="0" bestFit="1" customWidth="1"/>
    <col min="5" max="5" width="12.875" style="0" customWidth="1"/>
    <col min="6" max="6" width="5.875" style="0" customWidth="1"/>
    <col min="7" max="7" width="23.25390625" style="0" customWidth="1"/>
    <col min="8" max="8" width="10.625" style="0" customWidth="1"/>
    <col min="10" max="10" width="8.875" style="0" customWidth="1"/>
  </cols>
  <sheetData>
    <row r="1" spans="1:10" ht="33" customHeight="1">
      <c r="A1" s="125" t="s">
        <v>137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7.25" customHeight="1">
      <c r="A2" s="54"/>
      <c r="B2" s="55"/>
      <c r="C2" s="55"/>
      <c r="D2" s="95"/>
      <c r="E2" s="96"/>
      <c r="F2" s="96"/>
      <c r="G2" s="97"/>
      <c r="H2" s="56"/>
      <c r="I2" s="98" t="s">
        <v>0</v>
      </c>
      <c r="J2" s="99"/>
    </row>
    <row r="3" spans="1:10" ht="14.25" customHeight="1">
      <c r="A3" s="92" t="s">
        <v>1</v>
      </c>
      <c r="B3" s="102" t="s">
        <v>2</v>
      </c>
      <c r="C3" s="92" t="s">
        <v>26</v>
      </c>
      <c r="D3" s="92" t="s">
        <v>27</v>
      </c>
      <c r="E3" s="94" t="s">
        <v>28</v>
      </c>
      <c r="F3" s="102" t="s">
        <v>1</v>
      </c>
      <c r="G3" s="103" t="s">
        <v>2</v>
      </c>
      <c r="H3" s="92" t="s">
        <v>26</v>
      </c>
      <c r="I3" s="92" t="s">
        <v>27</v>
      </c>
      <c r="J3" s="94" t="s">
        <v>28</v>
      </c>
    </row>
    <row r="4" spans="1:10" ht="8.25" customHeight="1">
      <c r="A4" s="100"/>
      <c r="B4" s="102"/>
      <c r="C4" s="93"/>
      <c r="D4" s="93"/>
      <c r="E4" s="93"/>
      <c r="F4" s="102"/>
      <c r="G4" s="102"/>
      <c r="H4" s="93"/>
      <c r="I4" s="93"/>
      <c r="J4" s="93"/>
    </row>
    <row r="5" spans="1:10" ht="9" customHeight="1">
      <c r="A5" s="100"/>
      <c r="B5" s="102"/>
      <c r="C5" s="93"/>
      <c r="D5" s="93"/>
      <c r="E5" s="93"/>
      <c r="F5" s="102"/>
      <c r="G5" s="102"/>
      <c r="H5" s="93"/>
      <c r="I5" s="93"/>
      <c r="J5" s="93"/>
    </row>
    <row r="6" spans="1:10" ht="1.5" customHeight="1" hidden="1">
      <c r="A6" s="101"/>
      <c r="B6" s="94"/>
      <c r="C6" s="93"/>
      <c r="D6" s="93"/>
      <c r="E6" s="93"/>
      <c r="F6" s="94"/>
      <c r="G6" s="94"/>
      <c r="H6" s="93"/>
      <c r="I6" s="93"/>
      <c r="J6" s="93"/>
    </row>
    <row r="7" spans="1:10" ht="14.25">
      <c r="A7" s="57" t="s">
        <v>8</v>
      </c>
      <c r="B7" s="58" t="s">
        <v>29</v>
      </c>
      <c r="C7" s="59">
        <v>805</v>
      </c>
      <c r="D7" s="60">
        <v>6065</v>
      </c>
      <c r="E7" s="61">
        <f aca="true" t="shared" si="0" ref="E7:E12">(D7-C7)/C7*100</f>
        <v>653.416149068323</v>
      </c>
      <c r="F7" s="62">
        <v>23</v>
      </c>
      <c r="G7" s="58" t="s">
        <v>30</v>
      </c>
      <c r="H7" s="59">
        <v>4620</v>
      </c>
      <c r="I7" s="77">
        <v>9468</v>
      </c>
      <c r="J7" s="61">
        <f>(I7-H7)/H7*100</f>
        <v>104.93506493506493</v>
      </c>
    </row>
    <row r="8" spans="1:10" ht="14.25">
      <c r="A8" s="57" t="s">
        <v>31</v>
      </c>
      <c r="B8" s="63" t="s">
        <v>32</v>
      </c>
      <c r="C8" s="64">
        <v>804</v>
      </c>
      <c r="D8" s="65">
        <v>4332</v>
      </c>
      <c r="E8" s="66">
        <f t="shared" si="0"/>
        <v>438.8059701492537</v>
      </c>
      <c r="F8" s="62">
        <v>24</v>
      </c>
      <c r="G8" s="58" t="s">
        <v>33</v>
      </c>
      <c r="H8" s="67"/>
      <c r="I8" s="69"/>
      <c r="J8" s="66"/>
    </row>
    <row r="9" spans="1:10" ht="14.25">
      <c r="A9" s="57" t="s">
        <v>34</v>
      </c>
      <c r="B9" s="68" t="s">
        <v>35</v>
      </c>
      <c r="C9" s="67"/>
      <c r="D9" s="69"/>
      <c r="E9" s="66"/>
      <c r="F9" s="62">
        <v>25</v>
      </c>
      <c r="G9" s="58" t="s">
        <v>36</v>
      </c>
      <c r="H9" s="67"/>
      <c r="I9" s="69"/>
      <c r="J9" s="66"/>
    </row>
    <row r="10" spans="1:10" ht="14.25">
      <c r="A10" s="57" t="s">
        <v>9</v>
      </c>
      <c r="B10" s="12" t="s">
        <v>37</v>
      </c>
      <c r="C10" s="67"/>
      <c r="D10" s="69"/>
      <c r="E10" s="66"/>
      <c r="F10" s="62">
        <v>26</v>
      </c>
      <c r="G10" s="58" t="s">
        <v>38</v>
      </c>
      <c r="H10" s="67"/>
      <c r="I10" s="69"/>
      <c r="J10" s="66"/>
    </row>
    <row r="11" spans="1:10" ht="14.25">
      <c r="A11" s="57" t="s">
        <v>11</v>
      </c>
      <c r="B11" s="12" t="s">
        <v>39</v>
      </c>
      <c r="C11" s="67"/>
      <c r="D11" s="69"/>
      <c r="E11" s="66"/>
      <c r="F11" s="62">
        <v>27</v>
      </c>
      <c r="G11" s="58" t="s">
        <v>40</v>
      </c>
      <c r="H11" s="67"/>
      <c r="I11" s="69"/>
      <c r="J11" s="66"/>
    </row>
    <row r="12" spans="1:10" ht="14.25">
      <c r="A12" s="57" t="s">
        <v>41</v>
      </c>
      <c r="B12" s="63" t="s">
        <v>42</v>
      </c>
      <c r="C12" s="64">
        <v>1</v>
      </c>
      <c r="D12" s="65">
        <v>1733</v>
      </c>
      <c r="E12" s="66">
        <f t="shared" si="0"/>
        <v>173200</v>
      </c>
      <c r="F12" s="62">
        <v>28</v>
      </c>
      <c r="G12" s="58" t="s">
        <v>43</v>
      </c>
      <c r="H12" s="67"/>
      <c r="I12" s="69"/>
      <c r="J12" s="66"/>
    </row>
    <row r="13" spans="1:10" ht="14.25">
      <c r="A13" s="57" t="s">
        <v>44</v>
      </c>
      <c r="B13" s="68" t="s">
        <v>35</v>
      </c>
      <c r="C13" s="67"/>
      <c r="D13" s="69"/>
      <c r="E13" s="66"/>
      <c r="F13" s="62">
        <v>29</v>
      </c>
      <c r="G13" s="58"/>
      <c r="H13" s="67"/>
      <c r="I13" s="69"/>
      <c r="J13" s="66"/>
    </row>
    <row r="14" spans="1:10" ht="14.25">
      <c r="A14" s="57" t="s">
        <v>13</v>
      </c>
      <c r="B14" s="12" t="s">
        <v>37</v>
      </c>
      <c r="C14" s="67"/>
      <c r="D14" s="69"/>
      <c r="E14" s="66"/>
      <c r="F14" s="62">
        <v>30</v>
      </c>
      <c r="G14" s="12"/>
      <c r="H14" s="67"/>
      <c r="I14" s="69"/>
      <c r="J14" s="66"/>
    </row>
    <row r="15" spans="1:10" ht="14.25">
      <c r="A15" s="57" t="s">
        <v>14</v>
      </c>
      <c r="B15" s="12" t="s">
        <v>39</v>
      </c>
      <c r="C15" s="67"/>
      <c r="D15" s="69"/>
      <c r="E15" s="66"/>
      <c r="F15" s="62">
        <v>31</v>
      </c>
      <c r="G15" s="12"/>
      <c r="H15" s="67"/>
      <c r="I15" s="69"/>
      <c r="J15" s="66"/>
    </row>
    <row r="16" spans="1:10" ht="14.25">
      <c r="A16" s="57" t="s">
        <v>45</v>
      </c>
      <c r="B16" s="12" t="s">
        <v>46</v>
      </c>
      <c r="C16" s="67"/>
      <c r="D16" s="69"/>
      <c r="E16" s="66"/>
      <c r="F16" s="62">
        <v>32</v>
      </c>
      <c r="G16" s="12"/>
      <c r="H16" s="67"/>
      <c r="I16" s="69"/>
      <c r="J16" s="66"/>
    </row>
    <row r="17" spans="1:10" ht="14.25">
      <c r="A17" s="57" t="s">
        <v>47</v>
      </c>
      <c r="B17" s="58" t="s">
        <v>48</v>
      </c>
      <c r="C17" s="64">
        <v>31</v>
      </c>
      <c r="D17" s="65">
        <v>12</v>
      </c>
      <c r="E17" s="66">
        <f aca="true" t="shared" si="1" ref="E17:E22">(D17-C17)/C17*100</f>
        <v>-61.29032258064516</v>
      </c>
      <c r="F17" s="62">
        <v>33</v>
      </c>
      <c r="G17" s="12"/>
      <c r="H17" s="67"/>
      <c r="I17" s="69"/>
      <c r="J17" s="66"/>
    </row>
    <row r="18" spans="1:10" ht="14.25">
      <c r="A18" s="57" t="s">
        <v>49</v>
      </c>
      <c r="B18" s="58" t="s">
        <v>50</v>
      </c>
      <c r="C18" s="67">
        <v>3001</v>
      </c>
      <c r="D18" s="65">
        <v>3391</v>
      </c>
      <c r="E18" s="66">
        <f t="shared" si="1"/>
        <v>12.99566811062979</v>
      </c>
      <c r="F18" s="62">
        <v>34</v>
      </c>
      <c r="G18" s="58"/>
      <c r="H18" s="67"/>
      <c r="I18" s="69"/>
      <c r="J18" s="66"/>
    </row>
    <row r="19" spans="1:10" ht="14.25">
      <c r="A19" s="57" t="s">
        <v>51</v>
      </c>
      <c r="B19" s="58" t="s">
        <v>52</v>
      </c>
      <c r="C19" s="67"/>
      <c r="D19" s="69"/>
      <c r="E19" s="66"/>
      <c r="F19" s="62">
        <v>35</v>
      </c>
      <c r="G19" s="62"/>
      <c r="H19" s="67"/>
      <c r="I19" s="69"/>
      <c r="J19" s="66"/>
    </row>
    <row r="20" spans="1:10" ht="14.25">
      <c r="A20" s="57" t="s">
        <v>53</v>
      </c>
      <c r="B20" s="58" t="s">
        <v>54</v>
      </c>
      <c r="C20" s="67"/>
      <c r="D20" s="69"/>
      <c r="E20" s="66"/>
      <c r="F20" s="62">
        <v>36</v>
      </c>
      <c r="G20" s="62"/>
      <c r="H20" s="67"/>
      <c r="I20" s="69"/>
      <c r="J20" s="66"/>
    </row>
    <row r="21" spans="1:10" ht="14.25">
      <c r="A21" s="57" t="s">
        <v>55</v>
      </c>
      <c r="B21" s="58" t="s">
        <v>56</v>
      </c>
      <c r="C21" s="67"/>
      <c r="D21" s="69"/>
      <c r="E21" s="66"/>
      <c r="F21" s="62">
        <v>37</v>
      </c>
      <c r="G21" s="62"/>
      <c r="H21" s="67"/>
      <c r="I21" s="69"/>
      <c r="J21" s="66"/>
    </row>
    <row r="22" spans="1:10" ht="14.25">
      <c r="A22" s="57" t="s">
        <v>57</v>
      </c>
      <c r="B22" s="70" t="s">
        <v>15</v>
      </c>
      <c r="C22" s="67">
        <v>3837</v>
      </c>
      <c r="D22" s="65">
        <f>D7+D16+D17+D18</f>
        <v>9468</v>
      </c>
      <c r="E22" s="66">
        <f t="shared" si="1"/>
        <v>146.7552775605942</v>
      </c>
      <c r="F22" s="62">
        <v>38</v>
      </c>
      <c r="G22" s="70" t="s">
        <v>20</v>
      </c>
      <c r="H22" s="67">
        <f>H7</f>
        <v>4620</v>
      </c>
      <c r="I22" s="69">
        <f>I7+I12</f>
        <v>9468</v>
      </c>
      <c r="J22" s="66">
        <f aca="true" t="shared" si="2" ref="J22:J28">(I22-H22)/H22*100</f>
        <v>104.93506493506493</v>
      </c>
    </row>
    <row r="23" spans="1:10" ht="14.25">
      <c r="A23" s="57" t="s">
        <v>58</v>
      </c>
      <c r="B23" s="58" t="s">
        <v>59</v>
      </c>
      <c r="C23" s="67"/>
      <c r="D23" s="69"/>
      <c r="E23" s="66"/>
      <c r="F23" s="62">
        <v>39</v>
      </c>
      <c r="G23" s="58" t="s">
        <v>60</v>
      </c>
      <c r="H23" s="67"/>
      <c r="I23" s="69"/>
      <c r="J23" s="66"/>
    </row>
    <row r="24" spans="1:10" ht="14.25">
      <c r="A24" s="57" t="s">
        <v>61</v>
      </c>
      <c r="B24" s="58" t="s">
        <v>62</v>
      </c>
      <c r="C24" s="67"/>
      <c r="D24" s="69"/>
      <c r="E24" s="66"/>
      <c r="F24" s="62">
        <v>40</v>
      </c>
      <c r="G24" s="58" t="s">
        <v>63</v>
      </c>
      <c r="H24" s="67"/>
      <c r="I24" s="69"/>
      <c r="J24" s="66"/>
    </row>
    <row r="25" spans="1:10" ht="14.25">
      <c r="A25" s="57" t="s">
        <v>64</v>
      </c>
      <c r="B25" s="70" t="s">
        <v>16</v>
      </c>
      <c r="C25" s="67">
        <f aca="true" t="shared" si="3" ref="C25:I25">C22</f>
        <v>3837</v>
      </c>
      <c r="D25" s="65">
        <f t="shared" si="3"/>
        <v>9468</v>
      </c>
      <c r="E25" s="66">
        <f>(D25-C25)/C25*100</f>
        <v>146.7552775605942</v>
      </c>
      <c r="F25" s="62">
        <v>41</v>
      </c>
      <c r="G25" s="70" t="s">
        <v>65</v>
      </c>
      <c r="H25" s="67">
        <f t="shared" si="3"/>
        <v>4620</v>
      </c>
      <c r="I25" s="69">
        <f t="shared" si="3"/>
        <v>9468</v>
      </c>
      <c r="J25" s="66">
        <f t="shared" si="2"/>
        <v>104.93506493506493</v>
      </c>
    </row>
    <row r="26" spans="1:10" ht="14.25">
      <c r="A26" s="57" t="s">
        <v>66</v>
      </c>
      <c r="B26" s="58" t="s">
        <v>67</v>
      </c>
      <c r="C26" s="64">
        <v>1355</v>
      </c>
      <c r="D26" s="69">
        <v>572</v>
      </c>
      <c r="E26" s="66">
        <f>(D26-C26)/C26*100</f>
        <v>-57.78597785977859</v>
      </c>
      <c r="F26" s="62">
        <v>42</v>
      </c>
      <c r="G26" s="58" t="s">
        <v>68</v>
      </c>
      <c r="H26" s="67">
        <v>-783</v>
      </c>
      <c r="I26" s="69">
        <v>0</v>
      </c>
      <c r="J26" s="66"/>
    </row>
    <row r="27" spans="1:10" ht="14.25">
      <c r="A27" s="57" t="s">
        <v>69</v>
      </c>
      <c r="B27" s="71"/>
      <c r="C27" s="72"/>
      <c r="D27" s="73"/>
      <c r="E27" s="66"/>
      <c r="F27" s="62">
        <v>43</v>
      </c>
      <c r="G27" s="58" t="s">
        <v>70</v>
      </c>
      <c r="H27" s="67">
        <v>572</v>
      </c>
      <c r="I27" s="69">
        <v>572</v>
      </c>
      <c r="J27" s="66">
        <f t="shared" si="2"/>
        <v>0</v>
      </c>
    </row>
    <row r="28" spans="1:10" ht="18" customHeight="1">
      <c r="A28" s="57" t="s">
        <v>71</v>
      </c>
      <c r="B28" s="70" t="s">
        <v>72</v>
      </c>
      <c r="C28" s="74">
        <f>C25+C26</f>
        <v>5192</v>
      </c>
      <c r="D28" s="75">
        <f>D25+D26</f>
        <v>10040</v>
      </c>
      <c r="E28" s="66">
        <f>(D28-C28)/C28*100</f>
        <v>93.37442218798151</v>
      </c>
      <c r="F28" s="62">
        <v>44</v>
      </c>
      <c r="G28" s="70" t="s">
        <v>73</v>
      </c>
      <c r="H28" s="74">
        <f>H25+H27</f>
        <v>5192</v>
      </c>
      <c r="I28" s="75">
        <f>I25+I27</f>
        <v>10040</v>
      </c>
      <c r="J28" s="66">
        <f t="shared" si="2"/>
        <v>93.37442218798151</v>
      </c>
    </row>
    <row r="30" spans="8:9" ht="14.25">
      <c r="H30" s="76"/>
      <c r="I30" s="76"/>
    </row>
    <row r="31" spans="8:9" ht="14.25">
      <c r="H31" s="76"/>
      <c r="I31" s="76"/>
    </row>
    <row r="32" spans="7:9" ht="14.25">
      <c r="G32" s="76"/>
      <c r="H32" s="76"/>
      <c r="I32" s="76"/>
    </row>
    <row r="33" ht="14.25">
      <c r="I33" s="76"/>
    </row>
    <row r="34" ht="14.25">
      <c r="I34" s="76"/>
    </row>
  </sheetData>
  <sheetProtection/>
  <mergeCells count="13">
    <mergeCell ref="E3:E6"/>
    <mergeCell ref="F3:F6"/>
    <mergeCell ref="G3:G6"/>
    <mergeCell ref="H3:H6"/>
    <mergeCell ref="I3:I6"/>
    <mergeCell ref="J3:J6"/>
    <mergeCell ref="A1:J1"/>
    <mergeCell ref="D2:G2"/>
    <mergeCell ref="I2:J2"/>
    <mergeCell ref="A3:A6"/>
    <mergeCell ref="B3:B6"/>
    <mergeCell ref="C3:C6"/>
    <mergeCell ref="D3:D6"/>
  </mergeCells>
  <printOptions horizontalCentered="1"/>
  <pageMargins left="0.75" right="0.75" top="0.55" bottom="0.98" header="0.51" footer="0.51"/>
  <pageSetup firstPageNumber="405" useFirstPageNumber="1" horizontalDpi="600" verticalDpi="6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00390625" defaultRowHeight="14.25"/>
  <cols>
    <col min="1" max="1" width="5.25390625" style="0" customWidth="1"/>
    <col min="2" max="2" width="17.75390625" style="0" customWidth="1"/>
    <col min="3" max="3" width="11.00390625" style="0" customWidth="1"/>
    <col min="4" max="4" width="9.875" style="0" customWidth="1"/>
    <col min="5" max="5" width="9.375" style="0" customWidth="1"/>
    <col min="6" max="6" width="4.875" style="0" customWidth="1"/>
    <col min="7" max="7" width="26.75390625" style="0" customWidth="1"/>
    <col min="8" max="8" width="11.00390625" style="0" customWidth="1"/>
    <col min="9" max="9" width="10.25390625" style="0" customWidth="1"/>
    <col min="10" max="10" width="9.375" style="0" bestFit="1" customWidth="1"/>
  </cols>
  <sheetData>
    <row r="1" spans="1:10" ht="31.5" customHeight="1">
      <c r="A1" s="104" t="s">
        <v>138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25">
      <c r="A2" s="26"/>
      <c r="B2" s="105"/>
      <c r="C2" s="106"/>
      <c r="D2" s="107"/>
      <c r="E2" s="107"/>
      <c r="F2" s="107"/>
      <c r="G2" s="107"/>
      <c r="H2" s="26"/>
      <c r="I2" s="108" t="s">
        <v>74</v>
      </c>
      <c r="J2" s="109"/>
    </row>
    <row r="3" spans="1:10" ht="28.5">
      <c r="A3" s="27" t="s">
        <v>1</v>
      </c>
      <c r="B3" s="28" t="s">
        <v>75</v>
      </c>
      <c r="C3" s="28" t="s">
        <v>76</v>
      </c>
      <c r="D3" s="28" t="s">
        <v>27</v>
      </c>
      <c r="E3" s="28" t="s">
        <v>28</v>
      </c>
      <c r="F3" s="28" t="s">
        <v>1</v>
      </c>
      <c r="G3" s="28" t="s">
        <v>77</v>
      </c>
      <c r="H3" s="28" t="s">
        <v>76</v>
      </c>
      <c r="I3" s="28" t="s">
        <v>27</v>
      </c>
      <c r="J3" s="28" t="s">
        <v>28</v>
      </c>
    </row>
    <row r="4" spans="1:10" ht="18" customHeight="1">
      <c r="A4" s="29" t="s">
        <v>8</v>
      </c>
      <c r="B4" s="30" t="s">
        <v>78</v>
      </c>
      <c r="C4" s="31">
        <v>111</v>
      </c>
      <c r="D4" s="32">
        <v>110</v>
      </c>
      <c r="E4" s="33">
        <f aca="true" t="shared" si="0" ref="E4:E9">(D4-C4)/C4*100</f>
        <v>-0.9009009009009009</v>
      </c>
      <c r="F4" s="34">
        <v>21</v>
      </c>
      <c r="G4" s="30" t="s">
        <v>79</v>
      </c>
      <c r="H4" s="35">
        <v>353</v>
      </c>
      <c r="I4" s="41">
        <v>407</v>
      </c>
      <c r="J4" s="33">
        <f>(I4-H4)/H4*100</f>
        <v>15.29745042492918</v>
      </c>
    </row>
    <row r="5" spans="1:10" ht="18" customHeight="1">
      <c r="A5" s="29" t="s">
        <v>31</v>
      </c>
      <c r="B5" s="36" t="s">
        <v>80</v>
      </c>
      <c r="C5" s="31"/>
      <c r="D5" s="32"/>
      <c r="E5" s="33"/>
      <c r="F5" s="34">
        <v>22</v>
      </c>
      <c r="G5" s="37" t="s">
        <v>33</v>
      </c>
      <c r="H5" s="35">
        <v>149</v>
      </c>
      <c r="I5" s="41">
        <v>187</v>
      </c>
      <c r="J5" s="33">
        <f>(I5-H5)/H5*100</f>
        <v>25.503355704697988</v>
      </c>
    </row>
    <row r="6" spans="1:10" ht="18" customHeight="1">
      <c r="A6" s="29" t="s">
        <v>34</v>
      </c>
      <c r="B6" s="36" t="s">
        <v>81</v>
      </c>
      <c r="C6" s="31"/>
      <c r="D6" s="32"/>
      <c r="E6" s="33"/>
      <c r="F6" s="34">
        <v>23</v>
      </c>
      <c r="G6" s="37" t="s">
        <v>82</v>
      </c>
      <c r="H6" s="38"/>
      <c r="I6" s="51"/>
      <c r="J6" s="33"/>
    </row>
    <row r="7" spans="1:10" ht="18" customHeight="1">
      <c r="A7" s="29" t="s">
        <v>9</v>
      </c>
      <c r="B7" s="36" t="s">
        <v>83</v>
      </c>
      <c r="C7" s="31">
        <v>47</v>
      </c>
      <c r="D7" s="32">
        <v>46</v>
      </c>
      <c r="E7" s="33">
        <f t="shared" si="0"/>
        <v>-2.127659574468085</v>
      </c>
      <c r="F7" s="34">
        <v>24</v>
      </c>
      <c r="G7" s="37" t="s">
        <v>84</v>
      </c>
      <c r="H7" s="35"/>
      <c r="I7" s="41"/>
      <c r="J7" s="33"/>
    </row>
    <row r="8" spans="1:10" ht="18" customHeight="1">
      <c r="A8" s="29" t="s">
        <v>11</v>
      </c>
      <c r="B8" s="37" t="s">
        <v>85</v>
      </c>
      <c r="C8" s="31">
        <v>64</v>
      </c>
      <c r="D8" s="32">
        <v>64</v>
      </c>
      <c r="E8" s="33">
        <f t="shared" si="0"/>
        <v>0</v>
      </c>
      <c r="F8" s="34">
        <v>25</v>
      </c>
      <c r="G8" s="37" t="s">
        <v>86</v>
      </c>
      <c r="H8" s="38"/>
      <c r="I8" s="51"/>
      <c r="J8" s="33"/>
    </row>
    <row r="9" spans="1:10" ht="18" customHeight="1">
      <c r="A9" s="29" t="s">
        <v>41</v>
      </c>
      <c r="B9" s="37" t="s">
        <v>48</v>
      </c>
      <c r="C9" s="31">
        <v>4</v>
      </c>
      <c r="D9" s="32">
        <v>4</v>
      </c>
      <c r="E9" s="33">
        <f t="shared" si="0"/>
        <v>0</v>
      </c>
      <c r="F9" s="34">
        <v>26</v>
      </c>
      <c r="G9" s="39" t="s">
        <v>87</v>
      </c>
      <c r="H9" s="35"/>
      <c r="I9" s="41"/>
      <c r="J9" s="33"/>
    </row>
    <row r="10" spans="1:10" ht="18" customHeight="1">
      <c r="A10" s="29" t="s">
        <v>44</v>
      </c>
      <c r="B10" s="37" t="s">
        <v>50</v>
      </c>
      <c r="C10" s="31"/>
      <c r="D10" s="32"/>
      <c r="E10" s="33"/>
      <c r="F10" s="34">
        <v>27</v>
      </c>
      <c r="G10" s="37" t="s">
        <v>88</v>
      </c>
      <c r="H10" s="35"/>
      <c r="I10" s="41"/>
      <c r="J10" s="33"/>
    </row>
    <row r="11" spans="1:10" ht="18" customHeight="1">
      <c r="A11" s="29" t="s">
        <v>13</v>
      </c>
      <c r="B11" s="37" t="s">
        <v>54</v>
      </c>
      <c r="C11" s="31"/>
      <c r="D11" s="32"/>
      <c r="E11" s="33"/>
      <c r="F11" s="34">
        <v>28</v>
      </c>
      <c r="G11" s="37" t="s">
        <v>89</v>
      </c>
      <c r="H11" s="35"/>
      <c r="I11" s="41"/>
      <c r="J11" s="33"/>
    </row>
    <row r="12" spans="1:10" ht="18" customHeight="1">
      <c r="A12" s="29" t="s">
        <v>14</v>
      </c>
      <c r="B12" s="39" t="s">
        <v>56</v>
      </c>
      <c r="C12" s="31"/>
      <c r="D12" s="32"/>
      <c r="E12" s="33"/>
      <c r="F12" s="34">
        <v>29</v>
      </c>
      <c r="G12" s="39" t="s">
        <v>90</v>
      </c>
      <c r="H12" s="35"/>
      <c r="I12" s="41"/>
      <c r="J12" s="33"/>
    </row>
    <row r="13" spans="1:10" ht="18" customHeight="1">
      <c r="A13" s="29" t="s">
        <v>45</v>
      </c>
      <c r="B13" s="37" t="s">
        <v>91</v>
      </c>
      <c r="C13" s="31">
        <v>115</v>
      </c>
      <c r="D13" s="32">
        <v>114</v>
      </c>
      <c r="E13" s="33">
        <f>(D13-C13)/C13*100</f>
        <v>-0.8695652173913043</v>
      </c>
      <c r="F13" s="34">
        <v>30</v>
      </c>
      <c r="G13" s="37" t="s">
        <v>92</v>
      </c>
      <c r="H13" s="35">
        <f>SUM(H4:H11)</f>
        <v>502</v>
      </c>
      <c r="I13" s="41">
        <f>SUM(I4:I11)</f>
        <v>594</v>
      </c>
      <c r="J13" s="33">
        <f aca="true" t="shared" si="1" ref="J13:J18">(I13-H13)/H13*100</f>
        <v>18.326693227091635</v>
      </c>
    </row>
    <row r="14" spans="1:10" ht="18" customHeight="1">
      <c r="A14" s="29" t="s">
        <v>47</v>
      </c>
      <c r="B14" s="37" t="s">
        <v>93</v>
      </c>
      <c r="C14" s="31">
        <v>200</v>
      </c>
      <c r="D14" s="32">
        <v>200</v>
      </c>
      <c r="E14" s="33">
        <f>(D14-C14)/C14*100</f>
        <v>0</v>
      </c>
      <c r="F14" s="34">
        <v>31</v>
      </c>
      <c r="G14" s="37" t="s">
        <v>94</v>
      </c>
      <c r="H14" s="35"/>
      <c r="I14" s="41"/>
      <c r="J14" s="33"/>
    </row>
    <row r="15" spans="1:10" ht="18" customHeight="1">
      <c r="A15" s="29" t="s">
        <v>53</v>
      </c>
      <c r="B15" s="37" t="s">
        <v>95</v>
      </c>
      <c r="C15" s="31"/>
      <c r="D15" s="32"/>
      <c r="E15" s="33"/>
      <c r="F15" s="34">
        <v>34</v>
      </c>
      <c r="G15" s="37" t="s">
        <v>96</v>
      </c>
      <c r="H15" s="35">
        <v>14</v>
      </c>
      <c r="I15" s="41">
        <v>11</v>
      </c>
      <c r="J15" s="33">
        <f t="shared" si="1"/>
        <v>-21.428571428571427</v>
      </c>
    </row>
    <row r="16" spans="1:10" ht="18" customHeight="1">
      <c r="A16" s="29" t="s">
        <v>58</v>
      </c>
      <c r="B16" s="40" t="s">
        <v>97</v>
      </c>
      <c r="C16" s="31">
        <v>315</v>
      </c>
      <c r="D16" s="32">
        <f aca="true" t="shared" si="2" ref="D16:I16">SUM(D13:D15)</f>
        <v>314</v>
      </c>
      <c r="E16" s="33">
        <f>(D16-C16)/C16*100</f>
        <v>-0.31746031746031744</v>
      </c>
      <c r="F16" s="34">
        <v>37</v>
      </c>
      <c r="G16" s="40" t="s">
        <v>98</v>
      </c>
      <c r="H16" s="35">
        <f t="shared" si="2"/>
        <v>516</v>
      </c>
      <c r="I16" s="41">
        <f t="shared" si="2"/>
        <v>605</v>
      </c>
      <c r="J16" s="33">
        <f t="shared" si="1"/>
        <v>17.248062015503876</v>
      </c>
    </row>
    <row r="17" spans="1:10" ht="18" customHeight="1">
      <c r="A17" s="29" t="s">
        <v>61</v>
      </c>
      <c r="B17" s="37" t="s">
        <v>99</v>
      </c>
      <c r="C17" s="31">
        <v>497</v>
      </c>
      <c r="D17" s="41">
        <v>463</v>
      </c>
      <c r="E17" s="33">
        <f>(D17-C17)/C17*100</f>
        <v>-6.841046277665996</v>
      </c>
      <c r="F17" s="34">
        <v>38</v>
      </c>
      <c r="G17" s="37" t="s">
        <v>100</v>
      </c>
      <c r="H17" s="42">
        <v>-201</v>
      </c>
      <c r="I17" s="42">
        <v>-291</v>
      </c>
      <c r="J17" s="52">
        <f t="shared" si="1"/>
        <v>44.776119402985074</v>
      </c>
    </row>
    <row r="18" spans="1:10" ht="21.75" customHeight="1">
      <c r="A18" s="29" t="s">
        <v>64</v>
      </c>
      <c r="B18" s="43"/>
      <c r="C18" s="44"/>
      <c r="D18" s="45"/>
      <c r="E18" s="33"/>
      <c r="F18" s="34">
        <v>39</v>
      </c>
      <c r="G18" s="37" t="s">
        <v>101</v>
      </c>
      <c r="H18" s="38">
        <v>296</v>
      </c>
      <c r="I18" s="51">
        <v>172</v>
      </c>
      <c r="J18" s="33">
        <f t="shared" si="1"/>
        <v>-41.891891891891895</v>
      </c>
    </row>
    <row r="19" spans="1:10" ht="21.75" customHeight="1">
      <c r="A19" s="29" t="s">
        <v>66</v>
      </c>
      <c r="B19" s="46" t="s">
        <v>102</v>
      </c>
      <c r="C19" s="47">
        <v>812</v>
      </c>
      <c r="D19" s="48">
        <f>SUM(D16:D17)</f>
        <v>777</v>
      </c>
      <c r="E19" s="33"/>
      <c r="F19" s="34">
        <v>40</v>
      </c>
      <c r="G19" s="49" t="s">
        <v>103</v>
      </c>
      <c r="H19" s="50">
        <f>(H16+H18)</f>
        <v>812</v>
      </c>
      <c r="I19" s="53">
        <f>(I16+I18)</f>
        <v>777</v>
      </c>
      <c r="J19" s="33"/>
    </row>
  </sheetData>
  <sheetProtection/>
  <mergeCells count="4">
    <mergeCell ref="A1:J1"/>
    <mergeCell ref="B2:C2"/>
    <mergeCell ref="D2:G2"/>
    <mergeCell ref="I2:J2"/>
  </mergeCells>
  <printOptions horizontalCentered="1"/>
  <pageMargins left="0.9" right="0.55" top="0.94" bottom="0.98" header="0.51" footer="0.51"/>
  <pageSetup firstPageNumber="406" useFirstPageNumber="1"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Zeros="0" workbookViewId="0" topLeftCell="A1">
      <selection activeCell="A1" sqref="A1:I1"/>
    </sheetView>
  </sheetViews>
  <sheetFormatPr defaultColWidth="9.00390625" defaultRowHeight="14.25"/>
  <cols>
    <col min="1" max="1" width="24.875" style="0" customWidth="1"/>
    <col min="2" max="2" width="7.125" style="0" customWidth="1"/>
    <col min="3" max="3" width="13.875" style="0" customWidth="1"/>
    <col min="4" max="4" width="13.375" style="0" customWidth="1"/>
    <col min="5" max="5" width="12.875" style="0" customWidth="1"/>
    <col min="6" max="6" width="6.375" style="0" customWidth="1"/>
    <col min="7" max="8" width="13.25390625" style="0" customWidth="1"/>
    <col min="9" max="9" width="13.125" style="0" customWidth="1"/>
  </cols>
  <sheetData>
    <row r="1" spans="1:9" ht="22.5">
      <c r="A1" s="115" t="s">
        <v>139</v>
      </c>
      <c r="B1" s="115"/>
      <c r="C1" s="115"/>
      <c r="D1" s="115"/>
      <c r="E1" s="115"/>
      <c r="F1" s="115"/>
      <c r="G1" s="115"/>
      <c r="H1" s="115"/>
      <c r="I1" s="115"/>
    </row>
    <row r="2" spans="1:9" ht="14.25">
      <c r="A2" s="14"/>
      <c r="B2" s="116"/>
      <c r="C2" s="117"/>
      <c r="D2" s="16"/>
      <c r="E2" s="15"/>
      <c r="F2" s="17"/>
      <c r="G2" s="17"/>
      <c r="H2" s="17"/>
      <c r="I2" s="25" t="s">
        <v>0</v>
      </c>
    </row>
    <row r="3" spans="1:9" ht="14.25">
      <c r="A3" s="112" t="s">
        <v>2</v>
      </c>
      <c r="B3" s="112" t="s">
        <v>104</v>
      </c>
      <c r="C3" s="112"/>
      <c r="D3" s="112"/>
      <c r="E3" s="112"/>
      <c r="F3" s="112" t="s">
        <v>105</v>
      </c>
      <c r="G3" s="112"/>
      <c r="H3" s="112"/>
      <c r="I3" s="112"/>
    </row>
    <row r="4" spans="1:9" ht="14.25">
      <c r="A4" s="112"/>
      <c r="B4" s="111" t="s">
        <v>106</v>
      </c>
      <c r="C4" s="111" t="s">
        <v>107</v>
      </c>
      <c r="D4" s="111" t="s">
        <v>108</v>
      </c>
      <c r="E4" s="111" t="s">
        <v>109</v>
      </c>
      <c r="F4" s="111" t="s">
        <v>106</v>
      </c>
      <c r="G4" s="111" t="s">
        <v>107</v>
      </c>
      <c r="H4" s="111" t="s">
        <v>108</v>
      </c>
      <c r="I4" s="111" t="s">
        <v>109</v>
      </c>
    </row>
    <row r="5" spans="1:9" ht="14.25">
      <c r="A5" s="112"/>
      <c r="B5" s="111"/>
      <c r="C5" s="111"/>
      <c r="D5" s="111"/>
      <c r="E5" s="111"/>
      <c r="F5" s="111"/>
      <c r="G5" s="111"/>
      <c r="H5" s="111"/>
      <c r="I5" s="111"/>
    </row>
    <row r="6" spans="1:9" ht="14.25">
      <c r="A6" s="18" t="s">
        <v>110</v>
      </c>
      <c r="B6" s="19">
        <v>4754</v>
      </c>
      <c r="C6" s="19">
        <v>1607</v>
      </c>
      <c r="D6" s="19">
        <v>1140</v>
      </c>
      <c r="E6" s="19">
        <v>2007</v>
      </c>
      <c r="F6" s="19">
        <v>4853</v>
      </c>
      <c r="G6" s="19">
        <v>1703</v>
      </c>
      <c r="H6" s="19">
        <v>1142</v>
      </c>
      <c r="I6" s="19">
        <v>2008</v>
      </c>
    </row>
    <row r="7" spans="1:9" ht="14.25">
      <c r="A7" s="18" t="s">
        <v>10</v>
      </c>
      <c r="B7" s="19">
        <v>71</v>
      </c>
      <c r="C7" s="19">
        <v>33</v>
      </c>
      <c r="D7" s="19">
        <v>8</v>
      </c>
      <c r="E7" s="19">
        <v>30</v>
      </c>
      <c r="F7" s="19">
        <v>71</v>
      </c>
      <c r="G7" s="19">
        <v>33</v>
      </c>
      <c r="H7" s="19">
        <v>8</v>
      </c>
      <c r="I7" s="19">
        <v>30</v>
      </c>
    </row>
    <row r="8" spans="1:9" ht="14.25">
      <c r="A8" s="18" t="s">
        <v>12</v>
      </c>
      <c r="B8" s="19"/>
      <c r="C8" s="19"/>
      <c r="D8" s="19"/>
      <c r="E8" s="19"/>
      <c r="F8" s="19"/>
      <c r="G8" s="19"/>
      <c r="H8" s="19"/>
      <c r="I8" s="19"/>
    </row>
    <row r="9" spans="1:9" ht="14.25">
      <c r="A9" s="18" t="s">
        <v>111</v>
      </c>
      <c r="B9" s="19"/>
      <c r="C9" s="19"/>
      <c r="D9" s="19"/>
      <c r="E9" s="19"/>
      <c r="F9" s="19"/>
      <c r="G9" s="19"/>
      <c r="H9" s="19"/>
      <c r="I9" s="19"/>
    </row>
    <row r="10" spans="1:9" ht="14.25">
      <c r="A10" s="18" t="s">
        <v>112</v>
      </c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8" t="s">
        <v>113</v>
      </c>
      <c r="B11" s="19">
        <v>4825</v>
      </c>
      <c r="C11" s="19">
        <v>1640</v>
      </c>
      <c r="D11" s="19">
        <v>1148</v>
      </c>
      <c r="E11" s="19">
        <v>2037</v>
      </c>
      <c r="F11" s="19">
        <v>4924</v>
      </c>
      <c r="G11" s="19">
        <v>1736</v>
      </c>
      <c r="H11" s="19">
        <v>1150</v>
      </c>
      <c r="I11" s="19">
        <v>2038</v>
      </c>
    </row>
    <row r="12" spans="1:9" ht="14.25">
      <c r="A12" s="18" t="s">
        <v>59</v>
      </c>
      <c r="B12" s="19"/>
      <c r="C12" s="19"/>
      <c r="D12" s="19"/>
      <c r="E12" s="19"/>
      <c r="F12" s="19"/>
      <c r="G12" s="19"/>
      <c r="H12" s="19"/>
      <c r="I12" s="19"/>
    </row>
    <row r="13" spans="1:9" ht="14.25">
      <c r="A13" s="18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4.25">
      <c r="A14" s="18" t="s">
        <v>114</v>
      </c>
      <c r="B14" s="19">
        <v>4825</v>
      </c>
      <c r="C14" s="19">
        <v>1640</v>
      </c>
      <c r="D14" s="19">
        <v>1148</v>
      </c>
      <c r="E14" s="19">
        <v>2037</v>
      </c>
      <c r="F14" s="19">
        <v>4924</v>
      </c>
      <c r="G14" s="19">
        <v>1736</v>
      </c>
      <c r="H14" s="19">
        <v>1150</v>
      </c>
      <c r="I14" s="19">
        <v>2038</v>
      </c>
    </row>
    <row r="15" spans="1:9" ht="14.25">
      <c r="A15" s="18" t="s">
        <v>115</v>
      </c>
      <c r="B15" s="19">
        <v>6388</v>
      </c>
      <c r="C15" s="19">
        <v>3197</v>
      </c>
      <c r="D15" s="19">
        <v>1243</v>
      </c>
      <c r="E15" s="19">
        <v>1948</v>
      </c>
      <c r="F15" s="19">
        <v>7456</v>
      </c>
      <c r="G15" s="19">
        <v>3510</v>
      </c>
      <c r="H15" s="19">
        <v>1481</v>
      </c>
      <c r="I15" s="19">
        <v>2465</v>
      </c>
    </row>
    <row r="16" spans="1:9" ht="14.25">
      <c r="A16" s="112" t="s">
        <v>2</v>
      </c>
      <c r="B16" s="113" t="s">
        <v>106</v>
      </c>
      <c r="C16" s="114" t="s">
        <v>107</v>
      </c>
      <c r="D16" s="110" t="s">
        <v>108</v>
      </c>
      <c r="E16" s="110" t="s">
        <v>109</v>
      </c>
      <c r="F16" s="110" t="s">
        <v>106</v>
      </c>
      <c r="G16" s="110" t="s">
        <v>107</v>
      </c>
      <c r="H16" s="110" t="s">
        <v>108</v>
      </c>
      <c r="I16" s="110" t="s">
        <v>109</v>
      </c>
    </row>
    <row r="17" spans="1:9" ht="14.25">
      <c r="A17" s="111"/>
      <c r="B17" s="113"/>
      <c r="C17" s="114"/>
      <c r="D17" s="110"/>
      <c r="E17" s="110"/>
      <c r="F17" s="110"/>
      <c r="G17" s="110"/>
      <c r="H17" s="110"/>
      <c r="I17" s="110"/>
    </row>
    <row r="18" spans="1:9" ht="14.25">
      <c r="A18" s="18" t="s">
        <v>116</v>
      </c>
      <c r="B18" s="19">
        <v>3757</v>
      </c>
      <c r="C18" s="19">
        <v>1327</v>
      </c>
      <c r="D18" s="19">
        <v>910</v>
      </c>
      <c r="E18" s="19">
        <v>1520</v>
      </c>
      <c r="F18" s="19">
        <v>3893</v>
      </c>
      <c r="G18" s="19">
        <v>1335</v>
      </c>
      <c r="H18" s="19">
        <v>1012</v>
      </c>
      <c r="I18" s="19">
        <v>1546</v>
      </c>
    </row>
    <row r="19" spans="1:9" ht="14.25">
      <c r="A19" s="18" t="s">
        <v>117</v>
      </c>
      <c r="B19" s="19">
        <v>2707</v>
      </c>
      <c r="C19" s="19">
        <v>1261</v>
      </c>
      <c r="D19" s="19"/>
      <c r="E19" s="19">
        <v>1446</v>
      </c>
      <c r="F19" s="19">
        <v>2734</v>
      </c>
      <c r="G19" s="19">
        <v>1267</v>
      </c>
      <c r="H19" s="19"/>
      <c r="I19" s="19">
        <v>1467</v>
      </c>
    </row>
    <row r="20" spans="1:9" ht="14.25">
      <c r="A20" s="18" t="s">
        <v>118</v>
      </c>
      <c r="B20" s="19">
        <v>1050</v>
      </c>
      <c r="C20" s="19">
        <v>66</v>
      </c>
      <c r="D20" s="19">
        <v>910</v>
      </c>
      <c r="E20" s="19">
        <v>74</v>
      </c>
      <c r="F20" s="19">
        <v>1159</v>
      </c>
      <c r="G20" s="19">
        <v>68</v>
      </c>
      <c r="H20" s="19">
        <v>1012</v>
      </c>
      <c r="I20" s="19">
        <v>79</v>
      </c>
    </row>
    <row r="21" spans="1:9" ht="14.25">
      <c r="A21" s="18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14.25">
      <c r="A22" s="18" t="s">
        <v>19</v>
      </c>
      <c r="B22" s="19"/>
      <c r="C22" s="19"/>
      <c r="D22" s="19"/>
      <c r="E22" s="19"/>
      <c r="F22" s="19"/>
      <c r="G22" s="19"/>
      <c r="H22" s="19"/>
      <c r="I22" s="19"/>
    </row>
    <row r="23" spans="1:9" ht="14.25">
      <c r="A23" s="18" t="s">
        <v>119</v>
      </c>
      <c r="B23" s="19"/>
      <c r="C23" s="19"/>
      <c r="D23" s="19"/>
      <c r="E23" s="19"/>
      <c r="F23" s="19"/>
      <c r="G23" s="19"/>
      <c r="H23" s="19"/>
      <c r="I23" s="19"/>
    </row>
    <row r="24" spans="1:9" ht="14.25">
      <c r="A24" s="18" t="s">
        <v>120</v>
      </c>
      <c r="B24" s="19"/>
      <c r="C24" s="19"/>
      <c r="D24" s="19"/>
      <c r="E24" s="19"/>
      <c r="F24" s="19"/>
      <c r="G24" s="19"/>
      <c r="H24" s="19"/>
      <c r="I24" s="19"/>
    </row>
    <row r="25" spans="1:9" ht="14.25">
      <c r="A25" s="18" t="s">
        <v>121</v>
      </c>
      <c r="B25" s="19"/>
      <c r="C25" s="19"/>
      <c r="D25" s="19"/>
      <c r="E25" s="19"/>
      <c r="F25" s="19"/>
      <c r="G25" s="19"/>
      <c r="H25" s="19"/>
      <c r="I25" s="19"/>
    </row>
    <row r="26" spans="1:9" ht="14.25">
      <c r="A26" s="18" t="s">
        <v>122</v>
      </c>
      <c r="B26" s="19">
        <v>3757</v>
      </c>
      <c r="C26" s="19">
        <v>1327</v>
      </c>
      <c r="D26" s="19">
        <v>910</v>
      </c>
      <c r="E26" s="19">
        <v>1520</v>
      </c>
      <c r="F26" s="19">
        <v>3893</v>
      </c>
      <c r="G26" s="19">
        <v>1335</v>
      </c>
      <c r="H26" s="19">
        <v>1012</v>
      </c>
      <c r="I26" s="19">
        <v>1546</v>
      </c>
    </row>
    <row r="27" spans="1:9" ht="14.25">
      <c r="A27" s="18" t="s">
        <v>68</v>
      </c>
      <c r="B27" s="19">
        <v>1068</v>
      </c>
      <c r="C27" s="19">
        <v>313</v>
      </c>
      <c r="D27" s="19">
        <v>238</v>
      </c>
      <c r="E27" s="19">
        <v>517</v>
      </c>
      <c r="F27" s="19">
        <v>1031</v>
      </c>
      <c r="G27" s="19">
        <v>401</v>
      </c>
      <c r="H27" s="19">
        <v>138</v>
      </c>
      <c r="I27" s="19">
        <v>492</v>
      </c>
    </row>
    <row r="28" spans="1:9" ht="14.25">
      <c r="A28" s="20" t="s">
        <v>123</v>
      </c>
      <c r="B28" s="19">
        <v>879</v>
      </c>
      <c r="C28" s="19">
        <v>439</v>
      </c>
      <c r="D28" s="19"/>
      <c r="E28" s="19">
        <v>440</v>
      </c>
      <c r="F28" s="19">
        <v>879</v>
      </c>
      <c r="G28" s="19">
        <v>439</v>
      </c>
      <c r="H28" s="19"/>
      <c r="I28" s="19">
        <v>440</v>
      </c>
    </row>
    <row r="29" spans="1:9" ht="14.25">
      <c r="A29" s="21" t="s">
        <v>124</v>
      </c>
      <c r="B29" s="22">
        <v>8335</v>
      </c>
      <c r="C29" s="22">
        <v>3949</v>
      </c>
      <c r="D29" s="22">
        <v>1481</v>
      </c>
      <c r="E29" s="22">
        <v>2905</v>
      </c>
      <c r="F29" s="22">
        <v>9366</v>
      </c>
      <c r="G29" s="22">
        <v>4350</v>
      </c>
      <c r="H29" s="22">
        <v>1619</v>
      </c>
      <c r="I29" s="22">
        <v>3397</v>
      </c>
    </row>
    <row r="30" spans="1:9" ht="15.75" customHeight="1">
      <c r="A30" s="23" t="s">
        <v>125</v>
      </c>
      <c r="B30" s="24">
        <f>B29-B28</f>
        <v>7456</v>
      </c>
      <c r="C30" s="24">
        <v>3510</v>
      </c>
      <c r="D30" s="24">
        <f>D29-D28</f>
        <v>1481</v>
      </c>
      <c r="E30" s="24">
        <v>2465</v>
      </c>
      <c r="F30" s="24">
        <v>8487</v>
      </c>
      <c r="G30" s="24">
        <v>3911</v>
      </c>
      <c r="H30" s="24">
        <v>1619</v>
      </c>
      <c r="I30" s="24">
        <v>2957</v>
      </c>
    </row>
  </sheetData>
  <sheetProtection/>
  <mergeCells count="22">
    <mergeCell ref="A1:I1"/>
    <mergeCell ref="B2:C2"/>
    <mergeCell ref="B3:E3"/>
    <mergeCell ref="F3:I3"/>
    <mergeCell ref="A3:A5"/>
    <mergeCell ref="D4:D5"/>
    <mergeCell ref="G4:G5"/>
    <mergeCell ref="A16:A17"/>
    <mergeCell ref="B4:B5"/>
    <mergeCell ref="B16:B17"/>
    <mergeCell ref="C4:C5"/>
    <mergeCell ref="C16:C17"/>
    <mergeCell ref="D16:D17"/>
    <mergeCell ref="E4:E5"/>
    <mergeCell ref="E16:E17"/>
    <mergeCell ref="F4:F5"/>
    <mergeCell ref="F16:F17"/>
    <mergeCell ref="G16:G17"/>
    <mergeCell ref="H4:H5"/>
    <mergeCell ref="H16:H17"/>
    <mergeCell ref="I4:I5"/>
    <mergeCell ref="I16:I17"/>
  </mergeCells>
  <printOptions horizontalCentered="1"/>
  <pageMargins left="0.43" right="0.2" top="0.75" bottom="0.71" header="0.28" footer="0.47"/>
  <pageSetup firstPageNumber="407" useFirstPageNumber="1" horizontalDpi="600" verticalDpi="600" orientation="landscape" paperSize="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8" sqref="B18"/>
    </sheetView>
  </sheetViews>
  <sheetFormatPr defaultColWidth="9.00390625" defaultRowHeight="14.25"/>
  <cols>
    <col min="1" max="1" width="21.375" style="0" customWidth="1"/>
    <col min="2" max="3" width="11.50390625" style="0" customWidth="1"/>
    <col min="4" max="4" width="10.25390625" style="0" customWidth="1"/>
    <col min="5" max="5" width="24.875" style="0" customWidth="1"/>
    <col min="6" max="7" width="11.25390625" style="0" customWidth="1"/>
    <col min="8" max="8" width="10.125" style="0" customWidth="1"/>
  </cols>
  <sheetData>
    <row r="1" spans="1:8" ht="21.75" customHeight="1">
      <c r="A1" s="118" t="s">
        <v>140</v>
      </c>
      <c r="B1" s="118"/>
      <c r="C1" s="118"/>
      <c r="D1" s="118"/>
      <c r="E1" s="118"/>
      <c r="F1" s="118"/>
      <c r="G1" s="118"/>
      <c r="H1" s="118"/>
    </row>
    <row r="2" spans="1:7" ht="14.25">
      <c r="A2" s="1"/>
      <c r="B2" s="2"/>
      <c r="C2" s="1"/>
      <c r="D2" s="1"/>
      <c r="E2" s="1"/>
      <c r="F2" s="1"/>
      <c r="G2" s="3"/>
    </row>
    <row r="3" spans="1:8" ht="14.25">
      <c r="A3" s="4"/>
      <c r="B3" s="119"/>
      <c r="C3" s="120"/>
      <c r="D3" s="5"/>
      <c r="E3" s="6"/>
      <c r="F3" s="7"/>
      <c r="H3" s="8" t="s">
        <v>126</v>
      </c>
    </row>
    <row r="4" spans="1:8" ht="30" customHeight="1">
      <c r="A4" s="121" t="s">
        <v>2</v>
      </c>
      <c r="B4" s="123" t="s">
        <v>26</v>
      </c>
      <c r="C4" s="123" t="s">
        <v>27</v>
      </c>
      <c r="D4" s="123" t="s">
        <v>127</v>
      </c>
      <c r="E4" s="123" t="s">
        <v>2</v>
      </c>
      <c r="F4" s="123" t="s">
        <v>26</v>
      </c>
      <c r="G4" s="123" t="s">
        <v>27</v>
      </c>
      <c r="H4" s="123" t="s">
        <v>127</v>
      </c>
    </row>
    <row r="5" spans="1:12" ht="15" customHeight="1">
      <c r="A5" s="122"/>
      <c r="B5" s="124"/>
      <c r="C5" s="124"/>
      <c r="D5" s="124"/>
      <c r="E5" s="124"/>
      <c r="F5" s="124"/>
      <c r="G5" s="124"/>
      <c r="H5" s="124"/>
      <c r="L5" s="13"/>
    </row>
    <row r="6" spans="1:8" ht="24" customHeight="1">
      <c r="A6" s="9" t="s">
        <v>128</v>
      </c>
      <c r="B6" s="10">
        <v>149</v>
      </c>
      <c r="C6" s="10">
        <v>155</v>
      </c>
      <c r="D6" s="11">
        <f aca="true" t="shared" si="0" ref="D6:D11">(C6-B6)/B6*100</f>
        <v>4.026845637583892</v>
      </c>
      <c r="E6" s="9" t="s">
        <v>129</v>
      </c>
      <c r="F6" s="10">
        <v>15</v>
      </c>
      <c r="G6" s="10">
        <v>18</v>
      </c>
      <c r="H6" s="11">
        <f aca="true" t="shared" si="1" ref="H6:H11">(G6-F6)/F6*100</f>
        <v>20</v>
      </c>
    </row>
    <row r="7" spans="1:8" ht="24" customHeight="1">
      <c r="A7" s="9" t="s">
        <v>10</v>
      </c>
      <c r="B7" s="10">
        <v>1</v>
      </c>
      <c r="C7" s="10">
        <v>1</v>
      </c>
      <c r="D7" s="11">
        <f t="shared" si="0"/>
        <v>0</v>
      </c>
      <c r="E7" s="9" t="s">
        <v>130</v>
      </c>
      <c r="F7" s="10">
        <v>20</v>
      </c>
      <c r="G7" s="10">
        <v>22</v>
      </c>
      <c r="H7" s="11">
        <f t="shared" si="1"/>
        <v>10</v>
      </c>
    </row>
    <row r="8" spans="1:8" ht="24" customHeight="1">
      <c r="A8" s="9" t="s">
        <v>12</v>
      </c>
      <c r="B8" s="10"/>
      <c r="C8" s="10"/>
      <c r="D8" s="11"/>
      <c r="E8" s="9"/>
      <c r="F8" s="10"/>
      <c r="G8" s="10"/>
      <c r="H8" s="12"/>
    </row>
    <row r="9" spans="1:8" ht="24" customHeight="1">
      <c r="A9" s="9" t="s">
        <v>111</v>
      </c>
      <c r="B9" s="10"/>
      <c r="C9" s="10"/>
      <c r="D9" s="11"/>
      <c r="E9" s="9" t="s">
        <v>131</v>
      </c>
      <c r="F9" s="10"/>
      <c r="G9" s="10"/>
      <c r="H9" s="12"/>
    </row>
    <row r="10" spans="1:8" ht="24" customHeight="1">
      <c r="A10" s="9" t="s">
        <v>112</v>
      </c>
      <c r="B10" s="10"/>
      <c r="C10" s="10"/>
      <c r="D10" s="11"/>
      <c r="E10" s="9" t="s">
        <v>132</v>
      </c>
      <c r="F10" s="10"/>
      <c r="G10" s="10"/>
      <c r="H10" s="12"/>
    </row>
    <row r="11" spans="1:8" ht="24" customHeight="1">
      <c r="A11" s="9" t="s">
        <v>113</v>
      </c>
      <c r="B11" s="10">
        <v>150</v>
      </c>
      <c r="C11" s="10">
        <v>156</v>
      </c>
      <c r="D11" s="11">
        <f t="shared" si="0"/>
        <v>4</v>
      </c>
      <c r="E11" s="9" t="s">
        <v>133</v>
      </c>
      <c r="F11" s="10">
        <v>35</v>
      </c>
      <c r="G11" s="10">
        <v>40</v>
      </c>
      <c r="H11" s="11">
        <f t="shared" si="1"/>
        <v>14.285714285714285</v>
      </c>
    </row>
    <row r="12" spans="1:8" ht="24" customHeight="1">
      <c r="A12" s="9" t="s">
        <v>59</v>
      </c>
      <c r="B12" s="10"/>
      <c r="C12" s="10"/>
      <c r="D12" s="11"/>
      <c r="E12" s="9" t="s">
        <v>60</v>
      </c>
      <c r="F12" s="10"/>
      <c r="G12" s="10"/>
      <c r="H12" s="12"/>
    </row>
    <row r="13" spans="1:8" ht="24" customHeight="1">
      <c r="A13" s="9" t="s">
        <v>62</v>
      </c>
      <c r="B13" s="10"/>
      <c r="C13" s="10"/>
      <c r="D13" s="11"/>
      <c r="E13" s="9" t="s">
        <v>63</v>
      </c>
      <c r="F13" s="10"/>
      <c r="G13" s="10"/>
      <c r="H13" s="12"/>
    </row>
    <row r="14" spans="1:8" ht="24" customHeight="1">
      <c r="A14" s="9" t="s">
        <v>114</v>
      </c>
      <c r="B14" s="10">
        <v>150</v>
      </c>
      <c r="C14" s="10">
        <v>156</v>
      </c>
      <c r="D14" s="11">
        <f>(C14-B14)/B14*100</f>
        <v>4</v>
      </c>
      <c r="E14" s="9" t="s">
        <v>134</v>
      </c>
      <c r="F14" s="10">
        <v>35</v>
      </c>
      <c r="G14" s="10">
        <v>40</v>
      </c>
      <c r="H14" s="11">
        <f>(G14-F14)/F14*100</f>
        <v>14.285714285714285</v>
      </c>
    </row>
    <row r="15" spans="1:8" ht="24" customHeight="1">
      <c r="A15" s="9"/>
      <c r="B15" s="10"/>
      <c r="C15" s="10"/>
      <c r="D15" s="11"/>
      <c r="E15" s="9" t="s">
        <v>135</v>
      </c>
      <c r="F15" s="10">
        <v>115</v>
      </c>
      <c r="G15" s="10">
        <v>116</v>
      </c>
      <c r="H15" s="11">
        <f>(G15-F15)/F15*100</f>
        <v>0.8695652173913043</v>
      </c>
    </row>
    <row r="16" spans="1:8" ht="30" customHeight="1">
      <c r="A16" s="9" t="s">
        <v>115</v>
      </c>
      <c r="B16" s="10">
        <v>366</v>
      </c>
      <c r="C16" s="10">
        <v>481</v>
      </c>
      <c r="D16" s="11">
        <f>(C16-B16)/B16*100</f>
        <v>31.420765027322407</v>
      </c>
      <c r="E16" s="9" t="s">
        <v>136</v>
      </c>
      <c r="F16" s="10">
        <v>481</v>
      </c>
      <c r="G16" s="10">
        <v>597</v>
      </c>
      <c r="H16" s="11">
        <f>(G16-F16)/F16*100</f>
        <v>24.116424116424117</v>
      </c>
    </row>
  </sheetData>
  <sheetProtection/>
  <mergeCells count="10">
    <mergeCell ref="A1:H1"/>
    <mergeCell ref="B3:C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87" bottom="0.98" header="0.51" footer="0.67"/>
  <pageSetup firstPageNumber="408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阳立平</cp:lastModifiedBy>
  <cp:lastPrinted>2017-03-04T10:23:52Z</cp:lastPrinted>
  <dcterms:created xsi:type="dcterms:W3CDTF">2014-12-09T01:07:43Z</dcterms:created>
  <dcterms:modified xsi:type="dcterms:W3CDTF">2017-04-19T03:05:47Z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